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0A54352-0E59-4995-AF75-2822336758E9}" xr6:coauthVersionLast="47" xr6:coauthVersionMax="47" xr10:uidLastSave="{00000000-0000-0000-0000-000000000000}"/>
  <bookViews>
    <workbookView xWindow="0" yWindow="465" windowWidth="28800" windowHeight="15735" xr2:uid="{00000000-000D-0000-FFFF-FFFF00000000}"/>
  </bookViews>
  <sheets>
    <sheet name="04202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3" i="3" l="1"/>
  <c r="G93" i="3"/>
  <c r="F90" i="3"/>
  <c r="F89" i="3"/>
  <c r="F88" i="3"/>
  <c r="F87" i="3"/>
  <c r="F44" i="3"/>
  <c r="G41" i="3"/>
  <c r="F34" i="3"/>
  <c r="F35" i="3"/>
  <c r="G91" i="3"/>
  <c r="F86" i="3"/>
  <c r="F85" i="3"/>
  <c r="F84" i="3"/>
  <c r="G76" i="3"/>
  <c r="F77" i="3"/>
  <c r="F83" i="3" l="1"/>
  <c r="F82" i="3"/>
  <c r="F81" i="3"/>
  <c r="F71" i="3"/>
  <c r="F70" i="3"/>
  <c r="G69" i="3"/>
  <c r="F68" i="3"/>
  <c r="F79" i="3"/>
  <c r="F80" i="3"/>
  <c r="F56" i="3"/>
  <c r="F55" i="3"/>
  <c r="F60" i="3"/>
  <c r="F59" i="3"/>
  <c r="F64" i="3"/>
  <c r="F50" i="3" l="1"/>
  <c r="G61" i="3" l="1"/>
  <c r="F73" i="3"/>
  <c r="F49" i="3"/>
  <c r="F52" i="3"/>
  <c r="F63" i="3"/>
  <c r="F62" i="3"/>
  <c r="F75" i="3"/>
  <c r="F33" i="3"/>
  <c r="G72" i="3"/>
  <c r="G32" i="3"/>
  <c r="G74" i="3"/>
  <c r="G67" i="3"/>
  <c r="G66" i="3"/>
  <c r="G51" i="3"/>
  <c r="G53" i="3"/>
  <c r="G54" i="3"/>
  <c r="G57" i="3"/>
  <c r="G58" i="3"/>
  <c r="G48" i="3"/>
  <c r="F46" i="3"/>
  <c r="G45" i="3"/>
  <c r="G43" i="3"/>
  <c r="F40" i="3"/>
  <c r="F42" i="3"/>
  <c r="G38" i="3" l="1"/>
  <c r="G39" i="3"/>
  <c r="G37" i="3"/>
  <c r="G7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F23" i="3"/>
  <c r="F24" i="3"/>
  <c r="F25" i="3"/>
  <c r="F26" i="3"/>
  <c r="F27" i="3"/>
  <c r="F28" i="3"/>
  <c r="F29" i="3"/>
  <c r="F30" i="3"/>
  <c r="F31" i="3"/>
  <c r="F22" i="3"/>
  <c r="G6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G92" i="3" l="1"/>
  <c r="G94" i="3" s="1"/>
  <c r="F92" i="3"/>
  <c r="A18" i="3"/>
  <c r="A19" i="3" s="1"/>
  <c r="A20" i="3" s="1"/>
  <c r="F94" i="3" l="1"/>
  <c r="F95" i="3" s="1"/>
  <c r="A21" i="3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l="1"/>
  <c r="A33" i="3" l="1"/>
  <c r="A34" i="3" s="1"/>
  <c r="A35" i="3" s="1"/>
  <c r="A37" i="3" s="1"/>
  <c r="A38" i="3" s="1"/>
  <c r="A39" i="3" s="1"/>
  <c r="A40" i="3" l="1"/>
  <c r="A42" i="3" l="1"/>
  <c r="A43" i="3" s="1"/>
  <c r="A44" i="3" s="1"/>
  <c r="A45" i="3" s="1"/>
  <c r="A46" i="3" s="1"/>
  <c r="A48" i="3" s="1"/>
  <c r="A49" i="3" s="1"/>
  <c r="A50" i="3" s="1"/>
  <c r="A51" i="3" s="1"/>
  <c r="A52" i="3" s="1"/>
  <c r="A53" i="3" s="1"/>
  <c r="A54" i="3" s="1"/>
  <c r="A55" i="3" s="1"/>
  <c r="A56" i="3" s="1"/>
  <c r="A41" i="3"/>
  <c r="A57" i="3" l="1"/>
  <c r="A58" i="3" s="1"/>
  <c r="A59" i="3" s="1"/>
  <c r="A60" i="3" s="1"/>
  <c r="A61" i="3" s="1"/>
  <c r="A62" i="3" s="1"/>
  <c r="A63" i="3" s="1"/>
  <c r="A64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9" i="3" s="1"/>
  <c r="A80" i="3" s="1"/>
  <c r="A81" i="3" s="1"/>
  <c r="A82" i="3" s="1"/>
  <c r="A83" i="3" s="1"/>
  <c r="A84" i="3" s="1"/>
  <c r="A85" i="3" s="1"/>
  <c r="A86" i="3" s="1"/>
  <c r="A87" i="3" s="1"/>
</calcChain>
</file>

<file path=xl/sharedStrings.xml><?xml version="1.0" encoding="utf-8"?>
<sst xmlns="http://schemas.openxmlformats.org/spreadsheetml/2006/main" count="199" uniqueCount="112">
  <si>
    <t>UAH</t>
  </si>
  <si>
    <t>м.п.</t>
  </si>
  <si>
    <t>шт.</t>
  </si>
  <si>
    <t>уп.</t>
  </si>
  <si>
    <t>м2</t>
  </si>
  <si>
    <t>Грунтівка СТ 16 10 л.</t>
  </si>
  <si>
    <t xml:space="preserve">Грунтівка СТ17 10 л. </t>
  </si>
  <si>
    <t>Фарбування укосів</t>
  </si>
  <si>
    <t>Єдиний податок 5 %</t>
  </si>
  <si>
    <t>№</t>
  </si>
  <si>
    <t>Шпатлівка Isogips   25 кг.</t>
  </si>
  <si>
    <t>Шпатлівка Сатенгіпс  25 кг.</t>
  </si>
  <si>
    <t>Сітка абразивна 80</t>
  </si>
  <si>
    <t>Грунтування стін</t>
  </si>
  <si>
    <t>Фарбування стін</t>
  </si>
  <si>
    <t>Колор 100мм</t>
  </si>
  <si>
    <t>Малярна стрічка 48мм х 40м</t>
  </si>
  <si>
    <t>Рукавички з покриттям нітрил L</t>
  </si>
  <si>
    <t>Очищення  укосів</t>
  </si>
  <si>
    <t>Вид робіт, назва матеріалів</t>
  </si>
  <si>
    <t>од. виміру</t>
  </si>
  <si>
    <t>ціна за од. вим.</t>
  </si>
  <si>
    <t>сума по роботам</t>
  </si>
  <si>
    <t>кількість</t>
  </si>
  <si>
    <t>Розрахунок ремонту зали силової підготовки  Чернігівського колегіуму №11 Чернігівської міської ради Чернігівської області</t>
  </si>
  <si>
    <t xml:space="preserve"> за адресою:14033, м.Чернігів, пр-т Миру, 137</t>
  </si>
  <si>
    <t>Грунтування стель</t>
  </si>
  <si>
    <t xml:space="preserve">Шпатлювання стель </t>
  </si>
  <si>
    <t>Фарбування стель</t>
  </si>
  <si>
    <t>Шпаклювання стін</t>
  </si>
  <si>
    <t>Шпаклювання укосів</t>
  </si>
  <si>
    <t>Грунтування укосів</t>
  </si>
  <si>
    <t>Грунтовка фунгицидная Ceresit CT 99 антимикробная 1 л</t>
  </si>
  <si>
    <t>Знімання склопакету</t>
  </si>
  <si>
    <t>Вирізання отвору в сендвіч панелі для вентилятору</t>
  </si>
  <si>
    <t>Оздоблення стін та стель</t>
  </si>
  <si>
    <t>Влаштування вентиляції</t>
  </si>
  <si>
    <t>Установленні вентиляторів</t>
  </si>
  <si>
    <t>Установлення приточно-вентиляційних клапанів на відкривні створки вікон</t>
  </si>
  <si>
    <t>Сендвіч-панель 1,26*0,445</t>
  </si>
  <si>
    <t>Фарба AURA Mattlatex для стель і стін латексна матова біла миюча 10 л</t>
  </si>
  <si>
    <t>Осьовий вентилятор Турбовент НОК 200 зі зворотнім клапаном</t>
  </si>
  <si>
    <t>Припливний вентиляційний клапан new-air</t>
  </si>
  <si>
    <t>Ремонт електропостачання</t>
  </si>
  <si>
    <t>Монтаж кабель каналів</t>
  </si>
  <si>
    <t>Перепідключення в розподільчій коробці</t>
  </si>
  <si>
    <t>Монтаж вимикачів</t>
  </si>
  <si>
    <t>Демонтаж резетки</t>
  </si>
  <si>
    <t>Монтаж резетки</t>
  </si>
  <si>
    <t>Монтаж перегородки</t>
  </si>
  <si>
    <t>Монтаж захисної сітки на вікна</t>
  </si>
  <si>
    <t>Сітка загороджувальна на майданчик Tarida 45х45 мм (D=3,5 мм) колір в асортименті (м.кв.), код: 5551605-TI</t>
  </si>
  <si>
    <t>Монтаж спеціалізованого оздоблення та обладнання</t>
  </si>
  <si>
    <t>Штапики для металопластикових вікон (з підрізкою по розмірам)</t>
  </si>
  <si>
    <t>Анкерний дюбель</t>
  </si>
  <si>
    <t>Світильники</t>
  </si>
  <si>
    <t>Кабель-канал 20</t>
  </si>
  <si>
    <t>Дюбель 6*40</t>
  </si>
  <si>
    <t>Кабель 3*2,5</t>
  </si>
  <si>
    <t>Монтаж світильників</t>
  </si>
  <si>
    <t>Клей-герметик для зеркал SOUDAL MIROBOND 300мл</t>
  </si>
  <si>
    <t>Двокомпонентна епоксидно-поліуретановий клей для гумових,ПВХ покриттів Adesilex G19.10 кг,Mapei</t>
  </si>
  <si>
    <t>Монтаж планка для кріплення дзеркал</t>
  </si>
  <si>
    <t xml:space="preserve">Очищення стель  від фарби  </t>
  </si>
  <si>
    <t>Очищення стін від фарби  та шпаклівки</t>
  </si>
  <si>
    <t>Обробка стелі  та стін антисептичним противогрибковим засобом</t>
  </si>
  <si>
    <t>Обробка укосів антисептичним протигрибковим засобом</t>
  </si>
  <si>
    <t>Проладання кабелю в кабель-канал</t>
  </si>
  <si>
    <t>Монтаж настінних протекторів</t>
  </si>
  <si>
    <t>Ізоляційна стрічка ElectrO PVC 20 м</t>
  </si>
  <si>
    <t xml:space="preserve">Коробочка монтажна </t>
  </si>
  <si>
    <t>Резетка подвійна</t>
  </si>
  <si>
    <t>Вимикач одноклавішний</t>
  </si>
  <si>
    <t>Стінові протектори</t>
  </si>
  <si>
    <t>інтернет-ресурс</t>
  </si>
  <si>
    <t>Монтаж настінних зеркал (2,3*5,5)</t>
  </si>
  <si>
    <t>Дзеркала для тренажерного залу (2,3*5,5)</t>
  </si>
  <si>
    <t>Стартовий (торцевий) профіль для скла, дзеркал до 4 мм срібло 3,0 м</t>
  </si>
  <si>
    <t>Дюбель 6*80</t>
  </si>
  <si>
    <t>Монтаж спортивного гуового покриття на підлогу</t>
  </si>
  <si>
    <t>Спортивне покриття гумове рулонне</t>
  </si>
  <si>
    <t>Перегородка 2,85*3,0</t>
  </si>
  <si>
    <t>Шведська Стінка</t>
  </si>
  <si>
    <t>Монтаж шведської стінки</t>
  </si>
  <si>
    <t>Анкер 12х160/М10/95 гайка цж</t>
  </si>
  <si>
    <t>Реабілітаційний тренажер бубновського MedGym</t>
  </si>
  <si>
    <t xml:space="preserve">Шафа кутова </t>
  </si>
  <si>
    <t>Велотренажер</t>
  </si>
  <si>
    <t>Транспортні  витрати</t>
  </si>
  <si>
    <t>Всього</t>
  </si>
  <si>
    <t>сума по матеріалам та обладнанню</t>
  </si>
  <si>
    <t>Загалом:</t>
  </si>
  <si>
    <t>Дріт  сталевий 3 мм</t>
  </si>
  <si>
    <t xml:space="preserve">Установлення сендвічпанелі </t>
  </si>
  <si>
    <t>Установлення штапиків</t>
  </si>
  <si>
    <t>ОБЛАДНАННЯ</t>
  </si>
  <si>
    <t>шведська стінка</t>
  </si>
  <si>
    <t>Зеркало для тренажерного залу</t>
  </si>
  <si>
    <t>СПОРТИВНЕ ПОКРИТТЯ ГУМОВЕ РУЛОННЕ</t>
  </si>
  <si>
    <t>Перегородка</t>
  </si>
  <si>
    <t>Стіл для армреслінгу</t>
  </si>
  <si>
    <t xml:space="preserve">Стіл для армрестлінгу </t>
  </si>
  <si>
    <t>Велотренажер механічний</t>
  </si>
  <si>
    <t>Реабілітаційний тренажер Бубновського MedGym</t>
  </si>
  <si>
    <t>https://map.cn.ua/qbEdit/15460/SFZIM</t>
  </si>
  <si>
    <t>Демонтаж світильників</t>
  </si>
  <si>
    <t>АКТИВНА АКУСТИЧНА СИСТЕМА YAMAHA DXR10 MKII</t>
  </si>
  <si>
    <t>Акустична ситстема</t>
  </si>
  <si>
    <t>Ноутбук Acer Extensa EX215-31 (NX.EFTEU.01P) Black</t>
  </si>
  <si>
    <t>Ноутбук</t>
  </si>
  <si>
    <t>Гантельний ряд Newt Рrofi від 1 кг до 10 кг зі стійкою</t>
  </si>
  <si>
    <t>Стійка з гантелями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</si>
</sst>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15">
    <font>
      <sz val="11"/>
      <color theme="1"/>
      <name val="Calibri"/>
      <charset val="13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name val="Arial"/>
      <family val="2"/>
    </font>
    <font>
      <sz val="8"/>
      <name val="Calibri"/>
      <family val="2"/>
      <charset val="204"/>
      <scheme val="minor"/>
    </font>
    <font>
      <sz val="10"/>
      <color theme="0" tint="-0.14999847407452621"/>
      <name val="Arial"/>
      <family val="2"/>
      <charset val="204"/>
    </font>
    <font>
      <sz val="10"/>
      <color indexed="12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rgb="FF31313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112">
    <xf numFmtId="0" fontId="0" fillId="0" borderId="0" xfId="0"/>
    <xf numFmtId="0" fontId="4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164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164" fontId="2" fillId="3" borderId="2" xfId="0" applyNumberFormat="1" applyFont="1" applyFill="1" applyBorder="1" applyAlignment="1">
      <alignment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9" fillId="0" borderId="1" xfId="2" applyBorder="1" applyAlignment="1">
      <alignment vertical="center" wrapText="1"/>
    </xf>
    <xf numFmtId="0" fontId="9" fillId="0" borderId="1" xfId="2" applyBorder="1" applyAlignment="1">
      <alignment wrapText="1"/>
    </xf>
    <xf numFmtId="164" fontId="9" fillId="3" borderId="1" xfId="2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4" fontId="9" fillId="2" borderId="1" xfId="2" applyNumberForma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3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center" wrapText="1"/>
    </xf>
    <xf numFmtId="4" fontId="4" fillId="0" borderId="0" xfId="0" applyNumberFormat="1" applyFont="1" applyAlignment="1">
      <alignment wrapText="1"/>
    </xf>
    <xf numFmtId="0" fontId="3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6" xfId="0" applyFont="1" applyBorder="1"/>
    <xf numFmtId="0" fontId="3" fillId="0" borderId="7" xfId="0" applyFont="1" applyBorder="1"/>
    <xf numFmtId="0" fontId="10" fillId="0" borderId="1" xfId="0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wrapText="1"/>
    </xf>
    <xf numFmtId="0" fontId="11" fillId="0" borderId="7" xfId="0" applyFont="1" applyBorder="1"/>
    <xf numFmtId="4" fontId="10" fillId="0" borderId="7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2" fontId="4" fillId="0" borderId="0" xfId="0" applyNumberFormat="1" applyFont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wrapText="1"/>
    </xf>
    <xf numFmtId="2" fontId="2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11" fillId="0" borderId="7" xfId="0" applyFont="1" applyBorder="1" applyAlignment="1">
      <alignment wrapText="1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9" fillId="0" borderId="3" xfId="2" applyBorder="1" applyAlignment="1">
      <alignment wrapText="1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wrapText="1"/>
    </xf>
    <xf numFmtId="2" fontId="10" fillId="0" borderId="10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9" fillId="0" borderId="1" xfId="2" applyBorder="1"/>
  </cellXfs>
  <cellStyles count="3">
    <cellStyle name="Гиперссылка" xfId="2" builtinId="8"/>
    <cellStyle name="Обычный" xfId="0" builtinId="0"/>
    <cellStyle name="Обычный 3" xfId="1" xr:uid="{00000000-0005-0000-0000-000002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ap.cn.ua/qbEdit/15460/SFZIM" TargetMode="External"/><Relationship Id="rId13" Type="http://schemas.openxmlformats.org/officeDocument/2006/relationships/hyperlink" Target="https://comfy.ua/ua/noutbuk-acer-extensa-ex215-31-nx-efteu-01p-black.html" TargetMode="External"/><Relationship Id="rId3" Type="http://schemas.openxmlformats.org/officeDocument/2006/relationships/hyperlink" Target="https://pavlinart.com.ua/p1675966153-zerkalo-dlya-tantsevalnogo.html?source=merchant_center&amp;gclid=CjwKCAjwitShBhA6EiwAq3RqA3LeDxwgPkZskmR4xHgDXfF6pQASjRRiyJ7JckRnvCzBWsi_dsmuOBoCbq4QAvD_BwE" TargetMode="External"/><Relationship Id="rId7" Type="http://schemas.openxmlformats.org/officeDocument/2006/relationships/hyperlink" Target="https://sportmarket.ua/uk/reabilitatsionnyj-trenager-interatletika-40-kg-kod-tb103-40?gclid=CjwKCAjwitShBhA6EiwAq3RqA-wJ9I1sLGEUlk0Nwb6SMiP5S32eoUbqdQ-Qi_bu4QudltSnM5KeqhoC0A4QAvD_BwE" TargetMode="External"/><Relationship Id="rId12" Type="http://schemas.openxmlformats.org/officeDocument/2006/relationships/hyperlink" Target="https://muzline.ua/yamaha-dxr10-mkii/" TargetMode="External"/><Relationship Id="rId2" Type="http://schemas.openxmlformats.org/officeDocument/2006/relationships/hyperlink" Target="https://rozetka.com.ua/ua/324567853/p324567853/" TargetMode="External"/><Relationship Id="rId1" Type="http://schemas.openxmlformats.org/officeDocument/2006/relationships/hyperlink" Target="https://sportko.com.ua/catalogs/equipment_ua/maty_ua/covers_ua/&#1089;&#1090;&#1110;&#1085;&#1086;&#1074;&#1110;-&#1087;&#1088;&#1086;&#1090;&#1077;&#1082;&#1090;&#1086;&#1088;&#1080;-sportko-&#1084;-&#1103;&#1082;&#1072;-&#1086;&#1073;&#1096;&#1080;&#1074;&#1082;&#1072;-&#1089;&#1090;&#1110;&#1085;" TargetMode="External"/><Relationship Id="rId6" Type="http://schemas.openxmlformats.org/officeDocument/2006/relationships/hyperlink" Target="https://kingmart.com.ua/p1332096591-velotrenazher-king-sport.html" TargetMode="External"/><Relationship Id="rId11" Type="http://schemas.openxmlformats.org/officeDocument/2006/relationships/hyperlink" Target="https://map.cn.ua/qbEdit/15460/SFZIM" TargetMode="External"/><Relationship Id="rId5" Type="http://schemas.openxmlformats.org/officeDocument/2006/relationships/hyperlink" Target="https://prof.interatletika.ua/catalog/stoly_dlya_armreslinga/stol_dlya_armrestlinga_inter_atletik_gym_sidya_st703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map.cn.ua/qbEdit/15460/SFZIM" TargetMode="External"/><Relationship Id="rId4" Type="http://schemas.openxmlformats.org/officeDocument/2006/relationships/hyperlink" Target="https://zenwood.ua/ru/catalog/divider/vertical" TargetMode="External"/><Relationship Id="rId9" Type="http://schemas.openxmlformats.org/officeDocument/2006/relationships/hyperlink" Target="https://map.cn.ua/qbEdit/15460/SFZIM" TargetMode="External"/><Relationship Id="rId14" Type="http://schemas.openxmlformats.org/officeDocument/2006/relationships/hyperlink" Target="https://epicentrk.ua/ua/shop/mplc-gantelnyy-ryad-newt-rrofi-vid-1-kg-do-10-kg-zi-stiykoyu-066cbe9c-a5d6-46d0-8c78-b061ac8992d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H96"/>
  <sheetViews>
    <sheetView tabSelected="1" topLeftCell="A82" zoomScaleNormal="100" workbookViewId="0">
      <selection activeCell="L101" sqref="L101"/>
    </sheetView>
  </sheetViews>
  <sheetFormatPr defaultColWidth="9" defaultRowHeight="12.75"/>
  <cols>
    <col min="1" max="1" width="2.7109375" style="11" customWidth="1"/>
    <col min="2" max="2" width="32" style="1" customWidth="1"/>
    <col min="3" max="3" width="4.28515625" style="1" customWidth="1"/>
    <col min="4" max="4" width="7.42578125" style="11" customWidth="1"/>
    <col min="5" max="5" width="8.7109375" style="67" customWidth="1"/>
    <col min="6" max="6" width="9.28515625" style="67" customWidth="1"/>
    <col min="7" max="7" width="13.5703125" style="67" customWidth="1"/>
    <col min="8" max="8" width="10.42578125" style="67" customWidth="1"/>
    <col min="9" max="9" width="7.7109375" style="1" customWidth="1"/>
    <col min="10" max="16384" width="9" style="1"/>
  </cols>
  <sheetData>
    <row r="1" spans="1:8" s="11" customFormat="1">
      <c r="E1" s="67"/>
      <c r="F1" s="67"/>
      <c r="G1" s="67"/>
      <c r="H1" s="67"/>
    </row>
    <row r="2" spans="1:8" s="4" customFormat="1" ht="30" customHeight="1">
      <c r="B2" s="99" t="s">
        <v>24</v>
      </c>
      <c r="C2" s="99"/>
      <c r="D2" s="99"/>
      <c r="E2" s="99"/>
      <c r="F2" s="99"/>
      <c r="G2" s="99"/>
      <c r="H2" s="66"/>
    </row>
    <row r="3" spans="1:8" s="4" customFormat="1" ht="30" customHeight="1">
      <c r="B3" s="99" t="s">
        <v>25</v>
      </c>
      <c r="C3" s="99"/>
      <c r="D3" s="99"/>
      <c r="E3" s="99"/>
      <c r="F3" s="99"/>
      <c r="G3" s="99"/>
      <c r="H3" s="66"/>
    </row>
    <row r="4" spans="1:8" ht="63.75">
      <c r="A4" s="19" t="s">
        <v>9</v>
      </c>
      <c r="B4" s="35" t="s">
        <v>19</v>
      </c>
      <c r="C4" s="35" t="s">
        <v>20</v>
      </c>
      <c r="D4" s="35" t="s">
        <v>23</v>
      </c>
      <c r="E4" s="36" t="s">
        <v>21</v>
      </c>
      <c r="F4" s="35" t="s">
        <v>90</v>
      </c>
      <c r="G4" s="37" t="s">
        <v>22</v>
      </c>
      <c r="H4" s="68" t="s">
        <v>74</v>
      </c>
    </row>
    <row r="5" spans="1:8" s="11" customFormat="1" ht="60">
      <c r="A5" s="48"/>
      <c r="B5" s="24" t="s">
        <v>35</v>
      </c>
      <c r="C5" s="49"/>
      <c r="D5" s="49"/>
      <c r="E5" s="50"/>
      <c r="F5" s="49"/>
      <c r="G5" s="15"/>
      <c r="H5" s="51" t="s">
        <v>104</v>
      </c>
    </row>
    <row r="6" spans="1:8" s="11" customFormat="1">
      <c r="A6" s="40">
        <v>1</v>
      </c>
      <c r="B6" s="29" t="s">
        <v>105</v>
      </c>
      <c r="C6" s="8" t="s">
        <v>2</v>
      </c>
      <c r="D6" s="8">
        <v>12</v>
      </c>
      <c r="E6" s="52">
        <v>80</v>
      </c>
      <c r="F6" s="53"/>
      <c r="G6" s="52">
        <f>D6*E6</f>
        <v>960</v>
      </c>
      <c r="H6" s="69"/>
    </row>
    <row r="7" spans="1:8" s="11" customFormat="1">
      <c r="A7" s="40">
        <f>A6+1</f>
        <v>2</v>
      </c>
      <c r="B7" s="7" t="s">
        <v>63</v>
      </c>
      <c r="C7" s="8" t="s">
        <v>4</v>
      </c>
      <c r="D7" s="8">
        <v>75</v>
      </c>
      <c r="E7" s="52">
        <v>60</v>
      </c>
      <c r="F7" s="53"/>
      <c r="G7" s="52">
        <f t="shared" ref="G7:G21" si="0">D7*E7</f>
        <v>4500</v>
      </c>
      <c r="H7" s="69"/>
    </row>
    <row r="8" spans="1:8" s="11" customFormat="1" ht="25.5">
      <c r="A8" s="40">
        <f>A7+1</f>
        <v>3</v>
      </c>
      <c r="B8" s="7" t="s">
        <v>64</v>
      </c>
      <c r="C8" s="8" t="s">
        <v>4</v>
      </c>
      <c r="D8" s="8">
        <v>82</v>
      </c>
      <c r="E8" s="52">
        <v>80</v>
      </c>
      <c r="F8" s="53"/>
      <c r="G8" s="52"/>
      <c r="H8" s="69"/>
    </row>
    <row r="9" spans="1:8" s="11" customFormat="1" ht="25.5">
      <c r="A9" s="40">
        <f t="shared" ref="A9:A17" si="1">A8+1</f>
        <v>4</v>
      </c>
      <c r="B9" s="7" t="s">
        <v>18</v>
      </c>
      <c r="C9" s="8" t="s">
        <v>1</v>
      </c>
      <c r="D9" s="8">
        <v>23</v>
      </c>
      <c r="E9" s="52">
        <v>60</v>
      </c>
      <c r="F9" s="52"/>
      <c r="G9" s="52">
        <f t="shared" si="0"/>
        <v>1380</v>
      </c>
      <c r="H9" s="69"/>
    </row>
    <row r="10" spans="1:8" s="11" customFormat="1" ht="38.25">
      <c r="A10" s="40">
        <f t="shared" si="1"/>
        <v>5</v>
      </c>
      <c r="B10" s="7" t="s">
        <v>65</v>
      </c>
      <c r="C10" s="8" t="s">
        <v>4</v>
      </c>
      <c r="D10" s="8">
        <v>44</v>
      </c>
      <c r="E10" s="52">
        <v>30</v>
      </c>
      <c r="F10" s="52"/>
      <c r="G10" s="52">
        <f t="shared" si="0"/>
        <v>1320</v>
      </c>
      <c r="H10" s="69"/>
    </row>
    <row r="11" spans="1:8" s="11" customFormat="1" ht="25.5">
      <c r="A11" s="40">
        <f t="shared" si="1"/>
        <v>6</v>
      </c>
      <c r="B11" s="7" t="s">
        <v>66</v>
      </c>
      <c r="C11" s="8" t="s">
        <v>1</v>
      </c>
      <c r="D11" s="8">
        <v>18</v>
      </c>
      <c r="E11" s="52">
        <v>25</v>
      </c>
      <c r="F11" s="52"/>
      <c r="G11" s="52">
        <f t="shared" si="0"/>
        <v>450</v>
      </c>
      <c r="H11" s="69"/>
    </row>
    <row r="12" spans="1:8" s="11" customFormat="1">
      <c r="A12" s="40">
        <f t="shared" si="1"/>
        <v>7</v>
      </c>
      <c r="B12" s="7" t="s">
        <v>26</v>
      </c>
      <c r="C12" s="8" t="s">
        <v>4</v>
      </c>
      <c r="D12" s="8">
        <v>75</v>
      </c>
      <c r="E12" s="52">
        <v>25</v>
      </c>
      <c r="F12" s="52"/>
      <c r="G12" s="52">
        <f t="shared" si="0"/>
        <v>1875</v>
      </c>
      <c r="H12" s="69"/>
    </row>
    <row r="13" spans="1:8" s="11" customFormat="1">
      <c r="A13" s="40">
        <f t="shared" si="1"/>
        <v>8</v>
      </c>
      <c r="B13" s="7" t="s">
        <v>27</v>
      </c>
      <c r="C13" s="8" t="s">
        <v>4</v>
      </c>
      <c r="D13" s="8">
        <v>75</v>
      </c>
      <c r="E13" s="52">
        <v>300</v>
      </c>
      <c r="F13" s="52"/>
      <c r="G13" s="52">
        <f t="shared" si="0"/>
        <v>22500</v>
      </c>
      <c r="H13" s="69"/>
    </row>
    <row r="14" spans="1:8" s="11" customFormat="1">
      <c r="A14" s="40">
        <f t="shared" si="1"/>
        <v>9</v>
      </c>
      <c r="B14" s="7" t="s">
        <v>26</v>
      </c>
      <c r="C14" s="8" t="s">
        <v>4</v>
      </c>
      <c r="D14" s="8">
        <v>75</v>
      </c>
      <c r="E14" s="52">
        <v>20</v>
      </c>
      <c r="F14" s="52"/>
      <c r="G14" s="52">
        <f t="shared" si="0"/>
        <v>1500</v>
      </c>
      <c r="H14" s="69"/>
    </row>
    <row r="15" spans="1:8" s="11" customFormat="1">
      <c r="A15" s="40">
        <f t="shared" si="1"/>
        <v>10</v>
      </c>
      <c r="B15" s="7" t="s">
        <v>28</v>
      </c>
      <c r="C15" s="8" t="s">
        <v>4</v>
      </c>
      <c r="D15" s="8">
        <v>75</v>
      </c>
      <c r="E15" s="52">
        <v>85</v>
      </c>
      <c r="F15" s="52"/>
      <c r="G15" s="52">
        <f t="shared" si="0"/>
        <v>6375</v>
      </c>
      <c r="H15" s="69"/>
    </row>
    <row r="16" spans="1:8" s="11" customFormat="1">
      <c r="A16" s="40">
        <f t="shared" si="1"/>
        <v>11</v>
      </c>
      <c r="B16" s="7" t="s">
        <v>13</v>
      </c>
      <c r="C16" s="8" t="s">
        <v>4</v>
      </c>
      <c r="D16" s="8">
        <v>82</v>
      </c>
      <c r="E16" s="52">
        <v>20</v>
      </c>
      <c r="F16" s="52"/>
      <c r="G16" s="52">
        <f t="shared" si="0"/>
        <v>1640</v>
      </c>
      <c r="H16" s="69"/>
    </row>
    <row r="17" spans="1:8" s="11" customFormat="1">
      <c r="A17" s="40">
        <f t="shared" si="1"/>
        <v>12</v>
      </c>
      <c r="B17" s="7" t="s">
        <v>29</v>
      </c>
      <c r="C17" s="8" t="s">
        <v>4</v>
      </c>
      <c r="D17" s="8">
        <v>82</v>
      </c>
      <c r="E17" s="52">
        <v>260</v>
      </c>
      <c r="F17" s="52"/>
      <c r="G17" s="52">
        <f t="shared" si="0"/>
        <v>21320</v>
      </c>
      <c r="H17" s="69"/>
    </row>
    <row r="18" spans="1:8" s="11" customFormat="1">
      <c r="A18" s="10">
        <f t="shared" ref="A18:A81" si="2">A17+1</f>
        <v>13</v>
      </c>
      <c r="B18" s="7" t="s">
        <v>14</v>
      </c>
      <c r="C18" s="8" t="s">
        <v>4</v>
      </c>
      <c r="D18" s="8">
        <v>82</v>
      </c>
      <c r="E18" s="52">
        <v>80</v>
      </c>
      <c r="F18" s="52"/>
      <c r="G18" s="52">
        <f t="shared" si="0"/>
        <v>6560</v>
      </c>
      <c r="H18" s="69"/>
    </row>
    <row r="19" spans="1:8" s="11" customFormat="1" ht="25.5">
      <c r="A19" s="10">
        <f t="shared" si="2"/>
        <v>14</v>
      </c>
      <c r="B19" s="7" t="s">
        <v>30</v>
      </c>
      <c r="C19" s="8" t="s">
        <v>1</v>
      </c>
      <c r="D19" s="8">
        <v>23</v>
      </c>
      <c r="E19" s="52">
        <v>200</v>
      </c>
      <c r="F19" s="52"/>
      <c r="G19" s="52">
        <f t="shared" si="0"/>
        <v>4600</v>
      </c>
      <c r="H19" s="69"/>
    </row>
    <row r="20" spans="1:8" s="11" customFormat="1" ht="25.5">
      <c r="A20" s="10">
        <f t="shared" si="2"/>
        <v>15</v>
      </c>
      <c r="B20" s="7" t="s">
        <v>31</v>
      </c>
      <c r="C20" s="8" t="s">
        <v>1</v>
      </c>
      <c r="D20" s="8">
        <v>23</v>
      </c>
      <c r="E20" s="52">
        <v>20</v>
      </c>
      <c r="F20" s="52"/>
      <c r="G20" s="52">
        <f t="shared" si="0"/>
        <v>460</v>
      </c>
      <c r="H20" s="69"/>
    </row>
    <row r="21" spans="1:8" s="11" customFormat="1" ht="25.5">
      <c r="A21" s="10">
        <f t="shared" si="2"/>
        <v>16</v>
      </c>
      <c r="B21" s="7" t="s">
        <v>7</v>
      </c>
      <c r="C21" s="8" t="s">
        <v>1</v>
      </c>
      <c r="D21" s="8">
        <v>23</v>
      </c>
      <c r="E21" s="52">
        <v>60</v>
      </c>
      <c r="F21" s="52"/>
      <c r="G21" s="52">
        <f t="shared" si="0"/>
        <v>1380</v>
      </c>
      <c r="H21" s="69"/>
    </row>
    <row r="22" spans="1:8" s="11" customFormat="1" ht="25.5">
      <c r="A22" s="10">
        <f t="shared" si="2"/>
        <v>17</v>
      </c>
      <c r="B22" s="7" t="s">
        <v>32</v>
      </c>
      <c r="C22" s="8" t="s">
        <v>2</v>
      </c>
      <c r="D22" s="8">
        <v>8</v>
      </c>
      <c r="E22" s="52">
        <v>218</v>
      </c>
      <c r="F22" s="52">
        <f>D22*E22</f>
        <v>1744</v>
      </c>
      <c r="G22" s="52"/>
      <c r="H22" s="69"/>
    </row>
    <row r="23" spans="1:8" s="11" customFormat="1">
      <c r="A23" s="10">
        <f t="shared" si="2"/>
        <v>18</v>
      </c>
      <c r="B23" s="7" t="s">
        <v>10</v>
      </c>
      <c r="C23" s="8" t="s">
        <v>2</v>
      </c>
      <c r="D23" s="12">
        <v>6</v>
      </c>
      <c r="E23" s="54">
        <v>340</v>
      </c>
      <c r="F23" s="52">
        <f t="shared" ref="F23:F31" si="3">D23*E23</f>
        <v>2040</v>
      </c>
      <c r="G23" s="52"/>
      <c r="H23" s="69"/>
    </row>
    <row r="24" spans="1:8" s="11" customFormat="1">
      <c r="A24" s="10">
        <f t="shared" si="2"/>
        <v>19</v>
      </c>
      <c r="B24" s="7" t="s">
        <v>11</v>
      </c>
      <c r="C24" s="8" t="s">
        <v>2</v>
      </c>
      <c r="D24" s="12">
        <v>14</v>
      </c>
      <c r="E24" s="54">
        <v>380</v>
      </c>
      <c r="F24" s="52">
        <f t="shared" si="3"/>
        <v>5320</v>
      </c>
      <c r="G24" s="52"/>
      <c r="H24" s="69"/>
    </row>
    <row r="25" spans="1:8" s="11" customFormat="1">
      <c r="A25" s="10">
        <f t="shared" si="2"/>
        <v>20</v>
      </c>
      <c r="B25" s="7" t="s">
        <v>12</v>
      </c>
      <c r="C25" s="8" t="s">
        <v>3</v>
      </c>
      <c r="D25" s="12">
        <v>2</v>
      </c>
      <c r="E25" s="54">
        <v>54.4</v>
      </c>
      <c r="F25" s="52">
        <f t="shared" si="3"/>
        <v>108.8</v>
      </c>
      <c r="G25" s="52"/>
      <c r="H25" s="69"/>
    </row>
    <row r="26" spans="1:8" s="11" customFormat="1">
      <c r="A26" s="10">
        <f t="shared" si="2"/>
        <v>21</v>
      </c>
      <c r="B26" s="7" t="s">
        <v>6</v>
      </c>
      <c r="C26" s="8" t="s">
        <v>2</v>
      </c>
      <c r="D26" s="12">
        <v>3</v>
      </c>
      <c r="E26" s="54">
        <v>420</v>
      </c>
      <c r="F26" s="52">
        <f t="shared" si="3"/>
        <v>1260</v>
      </c>
      <c r="G26" s="52"/>
      <c r="H26" s="69"/>
    </row>
    <row r="27" spans="1:8" s="11" customFormat="1">
      <c r="A27" s="10">
        <f t="shared" si="2"/>
        <v>22</v>
      </c>
      <c r="B27" s="7" t="s">
        <v>5</v>
      </c>
      <c r="C27" s="8" t="s">
        <v>2</v>
      </c>
      <c r="D27" s="12">
        <v>2</v>
      </c>
      <c r="E27" s="54">
        <v>980</v>
      </c>
      <c r="F27" s="52">
        <f t="shared" si="3"/>
        <v>1960</v>
      </c>
      <c r="G27" s="52"/>
      <c r="H27" s="69"/>
    </row>
    <row r="28" spans="1:8" s="11" customFormat="1" ht="24" customHeight="1">
      <c r="A28" s="10">
        <f t="shared" si="2"/>
        <v>23</v>
      </c>
      <c r="B28" s="7" t="s">
        <v>40</v>
      </c>
      <c r="C28" s="8" t="s">
        <v>2</v>
      </c>
      <c r="D28" s="12">
        <v>5</v>
      </c>
      <c r="E28" s="54">
        <v>1328</v>
      </c>
      <c r="F28" s="52">
        <f t="shared" si="3"/>
        <v>6640</v>
      </c>
      <c r="G28" s="52"/>
      <c r="H28" s="69"/>
    </row>
    <row r="29" spans="1:8" s="11" customFormat="1">
      <c r="A29" s="10">
        <f t="shared" si="2"/>
        <v>24</v>
      </c>
      <c r="B29" s="7" t="s">
        <v>15</v>
      </c>
      <c r="C29" s="8" t="s">
        <v>2</v>
      </c>
      <c r="D29" s="12">
        <v>3</v>
      </c>
      <c r="E29" s="54">
        <v>84</v>
      </c>
      <c r="F29" s="52">
        <f t="shared" si="3"/>
        <v>252</v>
      </c>
      <c r="G29" s="52"/>
      <c r="H29" s="69"/>
    </row>
    <row r="30" spans="1:8" s="11" customFormat="1">
      <c r="A30" s="10">
        <f t="shared" si="2"/>
        <v>25</v>
      </c>
      <c r="B30" s="6" t="s">
        <v>16</v>
      </c>
      <c r="C30" s="8" t="s">
        <v>2</v>
      </c>
      <c r="D30" s="12">
        <v>2</v>
      </c>
      <c r="E30" s="54">
        <v>93.5</v>
      </c>
      <c r="F30" s="52">
        <f t="shared" si="3"/>
        <v>187</v>
      </c>
      <c r="G30" s="52"/>
      <c r="H30" s="69"/>
    </row>
    <row r="31" spans="1:8" s="11" customFormat="1">
      <c r="A31" s="10">
        <f t="shared" si="2"/>
        <v>26</v>
      </c>
      <c r="B31" s="6" t="s">
        <v>17</v>
      </c>
      <c r="C31" s="8" t="s">
        <v>2</v>
      </c>
      <c r="D31" s="12">
        <v>6</v>
      </c>
      <c r="E31" s="54">
        <v>28.6</v>
      </c>
      <c r="F31" s="52">
        <f t="shared" si="3"/>
        <v>171.60000000000002</v>
      </c>
      <c r="G31" s="52"/>
      <c r="H31" s="69"/>
    </row>
    <row r="32" spans="1:8" s="11" customFormat="1">
      <c r="A32" s="10">
        <f t="shared" si="2"/>
        <v>27</v>
      </c>
      <c r="B32" s="6" t="s">
        <v>50</v>
      </c>
      <c r="C32" s="8" t="s">
        <v>4</v>
      </c>
      <c r="D32" s="12">
        <v>22</v>
      </c>
      <c r="E32" s="54">
        <v>180</v>
      </c>
      <c r="F32" s="52"/>
      <c r="G32" s="52">
        <f>D32*E32</f>
        <v>3960</v>
      </c>
      <c r="H32" s="69"/>
    </row>
    <row r="33" spans="1:8" s="11" customFormat="1" ht="51">
      <c r="A33" s="10">
        <f t="shared" si="2"/>
        <v>28</v>
      </c>
      <c r="B33" s="6" t="s">
        <v>51</v>
      </c>
      <c r="C33" s="8" t="s">
        <v>4</v>
      </c>
      <c r="D33" s="12">
        <v>22</v>
      </c>
      <c r="E33" s="54">
        <v>296</v>
      </c>
      <c r="F33" s="52">
        <f>D33*E33</f>
        <v>6512</v>
      </c>
      <c r="G33" s="52"/>
      <c r="H33" s="69"/>
    </row>
    <row r="34" spans="1:8" s="11" customFormat="1" ht="25.5">
      <c r="A34" s="10">
        <f t="shared" si="2"/>
        <v>29</v>
      </c>
      <c r="B34" s="6" t="s">
        <v>92</v>
      </c>
      <c r="C34" s="8" t="s">
        <v>1</v>
      </c>
      <c r="D34" s="12">
        <v>40</v>
      </c>
      <c r="E34" s="54">
        <v>3.7</v>
      </c>
      <c r="F34" s="52">
        <f>D34*E34</f>
        <v>148</v>
      </c>
      <c r="G34" s="52"/>
      <c r="H34" s="69"/>
    </row>
    <row r="35" spans="1:8" s="11" customFormat="1">
      <c r="A35" s="18">
        <f t="shared" si="2"/>
        <v>30</v>
      </c>
      <c r="B35" s="34" t="s">
        <v>57</v>
      </c>
      <c r="C35" s="23" t="s">
        <v>2</v>
      </c>
      <c r="D35" s="30">
        <v>100</v>
      </c>
      <c r="E35" s="55">
        <v>0.66</v>
      </c>
      <c r="F35" s="56">
        <f>D35*E35</f>
        <v>66</v>
      </c>
      <c r="G35" s="57"/>
      <c r="H35" s="69"/>
    </row>
    <row r="36" spans="1:8" s="11" customFormat="1" ht="60">
      <c r="A36" s="10"/>
      <c r="B36" s="24" t="s">
        <v>36</v>
      </c>
      <c r="C36" s="25"/>
      <c r="D36" s="26"/>
      <c r="E36" s="58"/>
      <c r="F36" s="52"/>
      <c r="G36" s="58"/>
      <c r="H36" s="47" t="s">
        <v>104</v>
      </c>
    </row>
    <row r="37" spans="1:8" s="11" customFormat="1">
      <c r="A37" s="10">
        <f t="shared" si="2"/>
        <v>1</v>
      </c>
      <c r="B37" s="7" t="s">
        <v>33</v>
      </c>
      <c r="C37" s="8" t="s">
        <v>2</v>
      </c>
      <c r="D37" s="8">
        <v>2</v>
      </c>
      <c r="E37" s="52">
        <v>180</v>
      </c>
      <c r="F37" s="52"/>
      <c r="G37" s="52">
        <f>D37*E37</f>
        <v>360</v>
      </c>
      <c r="H37" s="69"/>
    </row>
    <row r="38" spans="1:8" s="11" customFormat="1" ht="25.5">
      <c r="A38" s="10">
        <f t="shared" si="2"/>
        <v>2</v>
      </c>
      <c r="B38" s="7" t="s">
        <v>34</v>
      </c>
      <c r="C38" s="8" t="s">
        <v>2</v>
      </c>
      <c r="D38" s="8">
        <v>2</v>
      </c>
      <c r="E38" s="52">
        <v>160</v>
      </c>
      <c r="F38" s="52"/>
      <c r="G38" s="52">
        <f>D38*E38</f>
        <v>320</v>
      </c>
      <c r="H38" s="69"/>
    </row>
    <row r="39" spans="1:8" s="11" customFormat="1">
      <c r="A39" s="10">
        <f t="shared" si="2"/>
        <v>3</v>
      </c>
      <c r="B39" s="7" t="s">
        <v>93</v>
      </c>
      <c r="C39" s="8" t="s">
        <v>2</v>
      </c>
      <c r="D39" s="8">
        <v>2</v>
      </c>
      <c r="E39" s="52">
        <v>180</v>
      </c>
      <c r="F39" s="52"/>
      <c r="G39" s="52">
        <f>D39*E39</f>
        <v>360</v>
      </c>
      <c r="H39" s="69"/>
    </row>
    <row r="40" spans="1:8" s="11" customFormat="1">
      <c r="A40" s="10">
        <f t="shared" si="2"/>
        <v>4</v>
      </c>
      <c r="B40" s="7" t="s">
        <v>39</v>
      </c>
      <c r="C40" s="8" t="s">
        <v>4</v>
      </c>
      <c r="D40" s="8">
        <v>1.1200000000000001</v>
      </c>
      <c r="E40" s="52">
        <v>1880</v>
      </c>
      <c r="F40" s="52">
        <f>D40*E40</f>
        <v>2105.6000000000004</v>
      </c>
      <c r="G40" s="52"/>
      <c r="H40" s="69"/>
    </row>
    <row r="41" spans="1:8" s="11" customFormat="1" ht="25.5">
      <c r="A41" s="10">
        <f t="shared" si="2"/>
        <v>5</v>
      </c>
      <c r="B41" s="7" t="s">
        <v>94</v>
      </c>
      <c r="C41" s="8" t="s">
        <v>1</v>
      </c>
      <c r="D41" s="8">
        <v>12</v>
      </c>
      <c r="E41" s="52">
        <v>22</v>
      </c>
      <c r="F41" s="52"/>
      <c r="G41" s="52">
        <f>D41*E41</f>
        <v>264</v>
      </c>
      <c r="H41" s="69"/>
    </row>
    <row r="42" spans="1:8" s="11" customFormat="1" ht="25.5">
      <c r="A42" s="10">
        <f>A40+1</f>
        <v>5</v>
      </c>
      <c r="B42" s="7" t="s">
        <v>53</v>
      </c>
      <c r="C42" s="8" t="s">
        <v>1</v>
      </c>
      <c r="D42" s="8">
        <v>12</v>
      </c>
      <c r="E42" s="52">
        <v>88</v>
      </c>
      <c r="F42" s="52">
        <f>D42*E42</f>
        <v>1056</v>
      </c>
      <c r="G42" s="52"/>
      <c r="H42" s="69"/>
    </row>
    <row r="43" spans="1:8" s="11" customFormat="1">
      <c r="A43" s="10">
        <f t="shared" si="2"/>
        <v>6</v>
      </c>
      <c r="B43" s="2" t="s">
        <v>37</v>
      </c>
      <c r="C43" s="8" t="s">
        <v>2</v>
      </c>
      <c r="D43" s="8">
        <v>2</v>
      </c>
      <c r="E43" s="52">
        <v>850</v>
      </c>
      <c r="F43" s="52"/>
      <c r="G43" s="52">
        <f>D43*E43</f>
        <v>1700</v>
      </c>
      <c r="H43" s="69"/>
    </row>
    <row r="44" spans="1:8" s="11" customFormat="1">
      <c r="A44" s="10">
        <f t="shared" si="2"/>
        <v>7</v>
      </c>
      <c r="B44" s="2" t="s">
        <v>41</v>
      </c>
      <c r="C44" s="8" t="s">
        <v>2</v>
      </c>
      <c r="D44" s="8">
        <v>2</v>
      </c>
      <c r="E44" s="52">
        <v>2970</v>
      </c>
      <c r="F44" s="89">
        <f>D44*E44</f>
        <v>5940</v>
      </c>
      <c r="G44" s="52"/>
      <c r="H44" s="69"/>
    </row>
    <row r="45" spans="1:8" s="11" customFormat="1" ht="38.25">
      <c r="A45" s="10">
        <f t="shared" si="2"/>
        <v>8</v>
      </c>
      <c r="B45" s="7" t="s">
        <v>38</v>
      </c>
      <c r="C45" s="8" t="s">
        <v>2</v>
      </c>
      <c r="D45" s="8">
        <v>6</v>
      </c>
      <c r="E45" s="52">
        <v>350</v>
      </c>
      <c r="F45" s="52"/>
      <c r="G45" s="52">
        <f>D45*E45</f>
        <v>2100</v>
      </c>
      <c r="H45" s="69"/>
    </row>
    <row r="46" spans="1:8" s="11" customFormat="1">
      <c r="A46" s="10">
        <f t="shared" si="2"/>
        <v>9</v>
      </c>
      <c r="B46" s="2" t="s">
        <v>42</v>
      </c>
      <c r="C46" s="27" t="s">
        <v>2</v>
      </c>
      <c r="D46" s="13">
        <v>6</v>
      </c>
      <c r="E46" s="59">
        <v>200</v>
      </c>
      <c r="F46" s="59">
        <f>D46*E46</f>
        <v>1200</v>
      </c>
      <c r="G46" s="52"/>
      <c r="H46" s="69"/>
    </row>
    <row r="47" spans="1:8" s="11" customFormat="1" ht="60">
      <c r="A47" s="10"/>
      <c r="B47" s="44" t="s">
        <v>43</v>
      </c>
      <c r="C47" s="2"/>
      <c r="D47" s="2"/>
      <c r="E47" s="52"/>
      <c r="F47" s="52"/>
      <c r="G47" s="52"/>
      <c r="H47" s="47" t="s">
        <v>104</v>
      </c>
    </row>
    <row r="48" spans="1:8" s="11" customFormat="1">
      <c r="A48" s="10">
        <f t="shared" si="2"/>
        <v>1</v>
      </c>
      <c r="B48" s="7" t="s">
        <v>44</v>
      </c>
      <c r="C48" s="13" t="s">
        <v>1</v>
      </c>
      <c r="D48" s="8">
        <v>22</v>
      </c>
      <c r="E48" s="52">
        <v>60</v>
      </c>
      <c r="F48" s="52"/>
      <c r="G48" s="52">
        <f>D48*E48</f>
        <v>1320</v>
      </c>
      <c r="H48" s="69"/>
    </row>
    <row r="49" spans="1:8" s="11" customFormat="1" ht="25.5">
      <c r="A49" s="10">
        <f t="shared" si="2"/>
        <v>2</v>
      </c>
      <c r="B49" s="22" t="s">
        <v>56</v>
      </c>
      <c r="C49" s="23" t="s">
        <v>1</v>
      </c>
      <c r="D49" s="23">
        <v>22</v>
      </c>
      <c r="E49" s="57">
        <v>36</v>
      </c>
      <c r="F49" s="57">
        <f>D49*E49</f>
        <v>792</v>
      </c>
      <c r="G49" s="52"/>
      <c r="H49" s="69"/>
    </row>
    <row r="50" spans="1:8" s="11" customFormat="1">
      <c r="A50" s="10">
        <f t="shared" si="2"/>
        <v>3</v>
      </c>
      <c r="B50" s="22" t="s">
        <v>57</v>
      </c>
      <c r="C50" s="23" t="s">
        <v>2</v>
      </c>
      <c r="D50" s="23">
        <v>44</v>
      </c>
      <c r="E50" s="57">
        <v>0.66</v>
      </c>
      <c r="F50" s="57">
        <f>D50*E50</f>
        <v>29.040000000000003</v>
      </c>
      <c r="G50" s="52"/>
      <c r="H50" s="69"/>
    </row>
    <row r="51" spans="1:8" s="11" customFormat="1" ht="25.5">
      <c r="A51" s="10">
        <f t="shared" si="2"/>
        <v>4</v>
      </c>
      <c r="B51" s="7" t="s">
        <v>67</v>
      </c>
      <c r="C51" s="13" t="s">
        <v>1</v>
      </c>
      <c r="D51" s="8">
        <v>22</v>
      </c>
      <c r="E51" s="52">
        <v>20</v>
      </c>
      <c r="F51" s="52"/>
      <c r="G51" s="52">
        <f>D51*E51</f>
        <v>440</v>
      </c>
      <c r="H51" s="69"/>
    </row>
    <row r="52" spans="1:8" s="11" customFormat="1" ht="25.5">
      <c r="A52" s="10">
        <f t="shared" si="2"/>
        <v>5</v>
      </c>
      <c r="B52" s="22" t="s">
        <v>58</v>
      </c>
      <c r="C52" s="23" t="s">
        <v>1</v>
      </c>
      <c r="D52" s="23">
        <v>23</v>
      </c>
      <c r="E52" s="57">
        <v>48</v>
      </c>
      <c r="F52" s="57">
        <f>D52*E52</f>
        <v>1104</v>
      </c>
      <c r="G52" s="52"/>
      <c r="H52" s="69"/>
    </row>
    <row r="53" spans="1:8" s="11" customFormat="1" ht="25.5">
      <c r="A53" s="10">
        <f t="shared" si="2"/>
        <v>6</v>
      </c>
      <c r="B53" s="7" t="s">
        <v>45</v>
      </c>
      <c r="C53" s="8" t="s">
        <v>2</v>
      </c>
      <c r="D53" s="8">
        <v>2</v>
      </c>
      <c r="E53" s="52">
        <v>320</v>
      </c>
      <c r="F53" s="52"/>
      <c r="G53" s="52">
        <f>D53*E53</f>
        <v>640</v>
      </c>
      <c r="H53" s="69"/>
    </row>
    <row r="54" spans="1:8" s="11" customFormat="1">
      <c r="A54" s="10">
        <f t="shared" si="2"/>
        <v>7</v>
      </c>
      <c r="B54" s="7" t="s">
        <v>46</v>
      </c>
      <c r="C54" s="8" t="s">
        <v>2</v>
      </c>
      <c r="D54" s="8">
        <v>2</v>
      </c>
      <c r="E54" s="52">
        <v>180</v>
      </c>
      <c r="F54" s="52"/>
      <c r="G54" s="52">
        <f>D54*E54</f>
        <v>360</v>
      </c>
      <c r="H54" s="69"/>
    </row>
    <row r="55" spans="1:8" s="11" customFormat="1">
      <c r="A55" s="10">
        <f t="shared" si="2"/>
        <v>8</v>
      </c>
      <c r="B55" s="2" t="s">
        <v>72</v>
      </c>
      <c r="C55" s="13" t="s">
        <v>2</v>
      </c>
      <c r="D55" s="13">
        <v>2</v>
      </c>
      <c r="E55" s="90">
        <v>115</v>
      </c>
      <c r="F55" s="90">
        <f>D55*E55</f>
        <v>230</v>
      </c>
      <c r="G55" s="52"/>
      <c r="H55" s="69"/>
    </row>
    <row r="56" spans="1:8" s="11" customFormat="1">
      <c r="A56" s="10">
        <f t="shared" si="2"/>
        <v>9</v>
      </c>
      <c r="B56" s="2" t="s">
        <v>70</v>
      </c>
      <c r="C56" s="13" t="s">
        <v>2</v>
      </c>
      <c r="D56" s="13">
        <v>2</v>
      </c>
      <c r="E56" s="90">
        <v>12.2</v>
      </c>
      <c r="F56" s="90">
        <f>D56*E56</f>
        <v>24.4</v>
      </c>
      <c r="G56" s="52"/>
      <c r="H56" s="69"/>
    </row>
    <row r="57" spans="1:8" s="11" customFormat="1">
      <c r="A57" s="10">
        <f t="shared" si="2"/>
        <v>10</v>
      </c>
      <c r="B57" s="7" t="s">
        <v>47</v>
      </c>
      <c r="C57" s="8" t="s">
        <v>2</v>
      </c>
      <c r="D57" s="8">
        <v>2</v>
      </c>
      <c r="E57" s="52">
        <v>50</v>
      </c>
      <c r="F57" s="52"/>
      <c r="G57" s="52">
        <f t="shared" ref="G57:G61" si="4">D57*E57</f>
        <v>100</v>
      </c>
      <c r="H57" s="69"/>
    </row>
    <row r="58" spans="1:8" s="11" customFormat="1">
      <c r="A58" s="10">
        <f t="shared" si="2"/>
        <v>11</v>
      </c>
      <c r="B58" s="22" t="s">
        <v>48</v>
      </c>
      <c r="C58" s="8" t="s">
        <v>2</v>
      </c>
      <c r="D58" s="23">
        <v>2</v>
      </c>
      <c r="E58" s="57">
        <v>180</v>
      </c>
      <c r="F58" s="57"/>
      <c r="G58" s="52">
        <f t="shared" si="4"/>
        <v>360</v>
      </c>
      <c r="H58" s="69"/>
    </row>
    <row r="59" spans="1:8" s="11" customFormat="1">
      <c r="A59" s="10">
        <f t="shared" si="2"/>
        <v>12</v>
      </c>
      <c r="B59" s="2" t="s">
        <v>71</v>
      </c>
      <c r="C59" s="13" t="s">
        <v>2</v>
      </c>
      <c r="D59" s="13">
        <v>2</v>
      </c>
      <c r="E59" s="90">
        <v>142</v>
      </c>
      <c r="F59" s="90">
        <f>D59*E59</f>
        <v>284</v>
      </c>
      <c r="G59" s="70"/>
      <c r="H59" s="69"/>
    </row>
    <row r="60" spans="1:8" s="11" customFormat="1">
      <c r="A60" s="10">
        <f t="shared" si="2"/>
        <v>13</v>
      </c>
      <c r="B60" s="2" t="s">
        <v>70</v>
      </c>
      <c r="C60" s="13" t="s">
        <v>2</v>
      </c>
      <c r="D60" s="13">
        <v>2</v>
      </c>
      <c r="E60" s="90">
        <v>12.2</v>
      </c>
      <c r="F60" s="90">
        <f>D60*E60</f>
        <v>24.4</v>
      </c>
      <c r="G60" s="70"/>
      <c r="H60" s="69"/>
    </row>
    <row r="61" spans="1:8" s="11" customFormat="1">
      <c r="A61" s="10">
        <f t="shared" si="2"/>
        <v>14</v>
      </c>
      <c r="B61" s="22" t="s">
        <v>59</v>
      </c>
      <c r="C61" s="23" t="s">
        <v>2</v>
      </c>
      <c r="D61" s="23">
        <v>12</v>
      </c>
      <c r="E61" s="57">
        <v>350</v>
      </c>
      <c r="F61" s="57"/>
      <c r="G61" s="52">
        <f t="shared" si="4"/>
        <v>4200</v>
      </c>
      <c r="H61" s="69"/>
    </row>
    <row r="62" spans="1:8" s="11" customFormat="1">
      <c r="A62" s="10">
        <f t="shared" si="2"/>
        <v>15</v>
      </c>
      <c r="B62" s="22" t="s">
        <v>55</v>
      </c>
      <c r="C62" s="23" t="s">
        <v>2</v>
      </c>
      <c r="D62" s="23">
        <v>12</v>
      </c>
      <c r="E62" s="57">
        <v>1780</v>
      </c>
      <c r="F62" s="57">
        <f>D62*E62</f>
        <v>21360</v>
      </c>
      <c r="G62" s="52"/>
      <c r="H62" s="69"/>
    </row>
    <row r="63" spans="1:8" s="11" customFormat="1">
      <c r="A63" s="10">
        <f t="shared" si="2"/>
        <v>16</v>
      </c>
      <c r="B63" s="22" t="s">
        <v>57</v>
      </c>
      <c r="C63" s="23" t="s">
        <v>2</v>
      </c>
      <c r="D63" s="23">
        <v>48</v>
      </c>
      <c r="E63" s="57">
        <v>0.66</v>
      </c>
      <c r="F63" s="57">
        <f t="shared" ref="F63" si="5">D63*E63</f>
        <v>31.68</v>
      </c>
      <c r="G63" s="57"/>
      <c r="H63" s="69"/>
    </row>
    <row r="64" spans="1:8" s="11" customFormat="1" ht="25.5">
      <c r="A64" s="10">
        <f t="shared" si="2"/>
        <v>17</v>
      </c>
      <c r="B64" s="7" t="s">
        <v>69</v>
      </c>
      <c r="C64" s="8" t="s">
        <v>2</v>
      </c>
      <c r="D64" s="12">
        <v>1</v>
      </c>
      <c r="E64" s="54">
        <v>16.2</v>
      </c>
      <c r="F64" s="52">
        <f>D64*E64</f>
        <v>16.2</v>
      </c>
      <c r="G64" s="57"/>
      <c r="H64" s="69"/>
    </row>
    <row r="65" spans="1:8" s="11" customFormat="1" ht="60">
      <c r="A65" s="10"/>
      <c r="B65" s="31" t="s">
        <v>52</v>
      </c>
      <c r="C65" s="23"/>
      <c r="D65" s="23"/>
      <c r="E65" s="57"/>
      <c r="F65" s="57"/>
      <c r="G65" s="57"/>
      <c r="H65" s="47" t="s">
        <v>104</v>
      </c>
    </row>
    <row r="66" spans="1:8" s="11" customFormat="1">
      <c r="A66" s="10">
        <f t="shared" si="2"/>
        <v>1</v>
      </c>
      <c r="B66" s="41" t="s">
        <v>68</v>
      </c>
      <c r="C66" s="42" t="s">
        <v>4</v>
      </c>
      <c r="D66" s="43">
        <v>25</v>
      </c>
      <c r="E66" s="60">
        <v>320</v>
      </c>
      <c r="F66" s="91"/>
      <c r="G66" s="52">
        <f>D66*E66</f>
        <v>8000</v>
      </c>
      <c r="H66" s="69"/>
    </row>
    <row r="67" spans="1:8" s="11" customFormat="1">
      <c r="A67" s="10">
        <f t="shared" si="2"/>
        <v>2</v>
      </c>
      <c r="B67" s="6" t="s">
        <v>75</v>
      </c>
      <c r="C67" s="8" t="s">
        <v>4</v>
      </c>
      <c r="D67" s="12">
        <v>12.65</v>
      </c>
      <c r="E67" s="54">
        <v>510</v>
      </c>
      <c r="F67" s="61"/>
      <c r="G67" s="52">
        <f>D67*E67</f>
        <v>6451.5</v>
      </c>
      <c r="H67" s="69"/>
    </row>
    <row r="68" spans="1:8" s="11" customFormat="1" ht="25.5">
      <c r="A68" s="10">
        <f t="shared" si="2"/>
        <v>3</v>
      </c>
      <c r="B68" s="6" t="s">
        <v>60</v>
      </c>
      <c r="C68" s="8" t="s">
        <v>2</v>
      </c>
      <c r="D68" s="12">
        <v>4</v>
      </c>
      <c r="E68" s="54">
        <v>447.3</v>
      </c>
      <c r="F68" s="52">
        <f>D68*E68</f>
        <v>1789.2</v>
      </c>
      <c r="G68" s="52"/>
      <c r="H68" s="69"/>
    </row>
    <row r="69" spans="1:8" s="11" customFormat="1" ht="25.5">
      <c r="A69" s="10">
        <f t="shared" si="2"/>
        <v>4</v>
      </c>
      <c r="B69" s="6" t="s">
        <v>62</v>
      </c>
      <c r="C69" s="8" t="s">
        <v>1</v>
      </c>
      <c r="D69" s="12">
        <v>5.5</v>
      </c>
      <c r="E69" s="54">
        <v>35</v>
      </c>
      <c r="F69" s="61"/>
      <c r="G69" s="52">
        <f>D69*E69</f>
        <v>192.5</v>
      </c>
      <c r="H69" s="69"/>
    </row>
    <row r="70" spans="1:8" s="11" customFormat="1" ht="25.5">
      <c r="A70" s="10">
        <f t="shared" si="2"/>
        <v>5</v>
      </c>
      <c r="B70" s="6" t="s">
        <v>77</v>
      </c>
      <c r="C70" s="8" t="s">
        <v>2</v>
      </c>
      <c r="D70" s="12">
        <v>2</v>
      </c>
      <c r="E70" s="54">
        <v>195</v>
      </c>
      <c r="F70" s="52">
        <f>D70*E70</f>
        <v>390</v>
      </c>
      <c r="G70" s="52"/>
      <c r="H70" s="69"/>
    </row>
    <row r="71" spans="1:8" s="11" customFormat="1">
      <c r="A71" s="10">
        <f t="shared" si="2"/>
        <v>6</v>
      </c>
      <c r="B71" s="2" t="s">
        <v>78</v>
      </c>
      <c r="C71" s="13" t="s">
        <v>2</v>
      </c>
      <c r="D71" s="13">
        <v>24</v>
      </c>
      <c r="E71" s="90">
        <v>4.5999999999999996</v>
      </c>
      <c r="F71" s="52">
        <f>D71*E71</f>
        <v>110.39999999999999</v>
      </c>
      <c r="G71" s="52"/>
      <c r="H71" s="69"/>
    </row>
    <row r="72" spans="1:8" s="11" customFormat="1" ht="25.5">
      <c r="A72" s="10">
        <f t="shared" si="2"/>
        <v>7</v>
      </c>
      <c r="B72" s="6" t="s">
        <v>79</v>
      </c>
      <c r="C72" s="8" t="s">
        <v>4</v>
      </c>
      <c r="D72" s="12">
        <v>75</v>
      </c>
      <c r="E72" s="54">
        <v>220</v>
      </c>
      <c r="F72" s="61"/>
      <c r="G72" s="52">
        <f>D72*E72</f>
        <v>16500</v>
      </c>
      <c r="H72" s="69"/>
    </row>
    <row r="73" spans="1:8" s="11" customFormat="1" ht="51">
      <c r="A73" s="10">
        <f t="shared" si="2"/>
        <v>8</v>
      </c>
      <c r="B73" s="6" t="s">
        <v>61</v>
      </c>
      <c r="C73" s="8" t="s">
        <v>2</v>
      </c>
      <c r="D73" s="12">
        <v>1</v>
      </c>
      <c r="E73" s="54">
        <v>3756</v>
      </c>
      <c r="F73" s="52">
        <f>D73*E73</f>
        <v>3756</v>
      </c>
      <c r="G73" s="52"/>
      <c r="H73" s="69"/>
    </row>
    <row r="74" spans="1:8" s="11" customFormat="1">
      <c r="A74" s="10">
        <f t="shared" si="2"/>
        <v>9</v>
      </c>
      <c r="B74" s="6" t="s">
        <v>49</v>
      </c>
      <c r="C74" s="8" t="s">
        <v>4</v>
      </c>
      <c r="D74" s="12">
        <v>8.5500000000000007</v>
      </c>
      <c r="E74" s="54">
        <v>160</v>
      </c>
      <c r="F74" s="61"/>
      <c r="G74" s="52">
        <f>D74*E74</f>
        <v>1368</v>
      </c>
      <c r="H74" s="69"/>
    </row>
    <row r="75" spans="1:8" s="11" customFormat="1">
      <c r="A75" s="10">
        <f t="shared" si="2"/>
        <v>10</v>
      </c>
      <c r="B75" s="17" t="s">
        <v>54</v>
      </c>
      <c r="C75" s="13" t="s">
        <v>2</v>
      </c>
      <c r="D75" s="13">
        <v>20</v>
      </c>
      <c r="E75" s="90">
        <v>12.6</v>
      </c>
      <c r="F75" s="90">
        <f>D75*E75</f>
        <v>252</v>
      </c>
      <c r="G75" s="59"/>
      <c r="H75" s="69"/>
    </row>
    <row r="76" spans="1:8" s="11" customFormat="1">
      <c r="A76" s="10">
        <f t="shared" si="2"/>
        <v>11</v>
      </c>
      <c r="B76" s="17" t="s">
        <v>83</v>
      </c>
      <c r="C76" s="13" t="s">
        <v>2</v>
      </c>
      <c r="D76" s="13">
        <v>2</v>
      </c>
      <c r="E76" s="90">
        <v>1200</v>
      </c>
      <c r="F76" s="90"/>
      <c r="G76" s="59">
        <f>D76*E76</f>
        <v>2400</v>
      </c>
      <c r="H76" s="69"/>
    </row>
    <row r="77" spans="1:8" s="11" customFormat="1">
      <c r="A77" s="10">
        <f t="shared" si="2"/>
        <v>12</v>
      </c>
      <c r="B77" s="32" t="s">
        <v>84</v>
      </c>
      <c r="C77" s="27" t="s">
        <v>2</v>
      </c>
      <c r="D77" s="27">
        <v>12</v>
      </c>
      <c r="E77" s="59">
        <v>23.34</v>
      </c>
      <c r="F77" s="59">
        <f t="shared" ref="F77" si="6">D77*E77</f>
        <v>280.08</v>
      </c>
      <c r="G77" s="59"/>
      <c r="H77" s="69"/>
    </row>
    <row r="78" spans="1:8" s="11" customFormat="1" ht="17.25" customHeight="1">
      <c r="A78" s="5"/>
      <c r="B78" s="24" t="s">
        <v>95</v>
      </c>
      <c r="C78" s="8"/>
      <c r="D78" s="8"/>
      <c r="E78" s="52"/>
      <c r="F78" s="54"/>
      <c r="G78" s="62"/>
      <c r="H78" s="69"/>
    </row>
    <row r="79" spans="1:8" s="11" customFormat="1" ht="45" customHeight="1">
      <c r="A79" s="5">
        <f t="shared" si="2"/>
        <v>1</v>
      </c>
      <c r="B79" s="3" t="s">
        <v>73</v>
      </c>
      <c r="C79" s="14" t="s">
        <v>4</v>
      </c>
      <c r="D79" s="15">
        <v>25</v>
      </c>
      <c r="E79" s="63">
        <v>950</v>
      </c>
      <c r="F79" s="92">
        <f t="shared" ref="F79:F89" si="7">D79*E79</f>
        <v>23750</v>
      </c>
      <c r="G79" s="62"/>
      <c r="H79" s="45" t="s">
        <v>73</v>
      </c>
    </row>
    <row r="80" spans="1:8" s="11" customFormat="1" ht="61.15" customHeight="1">
      <c r="A80" s="5">
        <f t="shared" si="2"/>
        <v>2</v>
      </c>
      <c r="B80" s="3" t="s">
        <v>76</v>
      </c>
      <c r="C80" s="14" t="s">
        <v>4</v>
      </c>
      <c r="D80" s="15">
        <v>12.65</v>
      </c>
      <c r="E80" s="62">
        <v>1100</v>
      </c>
      <c r="F80" s="62">
        <f t="shared" si="7"/>
        <v>13915</v>
      </c>
      <c r="G80" s="62"/>
      <c r="H80" s="45" t="s">
        <v>97</v>
      </c>
    </row>
    <row r="81" spans="1:8" s="11" customFormat="1" ht="73.900000000000006" customHeight="1">
      <c r="A81" s="5">
        <f t="shared" si="2"/>
        <v>3</v>
      </c>
      <c r="B81" s="3" t="s">
        <v>80</v>
      </c>
      <c r="C81" s="14" t="s">
        <v>4</v>
      </c>
      <c r="D81" s="15">
        <v>77</v>
      </c>
      <c r="E81" s="63">
        <v>720</v>
      </c>
      <c r="F81" s="62">
        <f t="shared" si="7"/>
        <v>55440</v>
      </c>
      <c r="G81" s="62"/>
      <c r="H81" s="46" t="s">
        <v>98</v>
      </c>
    </row>
    <row r="82" spans="1:8" s="11" customFormat="1" ht="29.45" customHeight="1">
      <c r="A82" s="5">
        <f t="shared" ref="A82:A87" si="8">A81+1</f>
        <v>4</v>
      </c>
      <c r="B82" s="38" t="s">
        <v>81</v>
      </c>
      <c r="C82" s="28" t="s">
        <v>2</v>
      </c>
      <c r="D82" s="39">
        <v>1</v>
      </c>
      <c r="E82" s="64">
        <v>13050</v>
      </c>
      <c r="F82" s="71">
        <f t="shared" si="7"/>
        <v>13050</v>
      </c>
      <c r="G82" s="62"/>
      <c r="H82" s="46" t="s">
        <v>99</v>
      </c>
    </row>
    <row r="83" spans="1:8" s="11" customFormat="1" ht="27.6" customHeight="1">
      <c r="A83" s="5">
        <f t="shared" si="8"/>
        <v>5</v>
      </c>
      <c r="B83" s="38" t="s">
        <v>82</v>
      </c>
      <c r="C83" s="39" t="s">
        <v>2</v>
      </c>
      <c r="D83" s="39">
        <v>2</v>
      </c>
      <c r="E83" s="64">
        <v>9870</v>
      </c>
      <c r="F83" s="64">
        <f t="shared" si="7"/>
        <v>19740</v>
      </c>
      <c r="G83" s="62"/>
      <c r="H83" s="46" t="s">
        <v>96</v>
      </c>
    </row>
    <row r="84" spans="1:8" s="11" customFormat="1" ht="88.9" customHeight="1">
      <c r="A84" s="5">
        <f t="shared" si="8"/>
        <v>6</v>
      </c>
      <c r="B84" s="38" t="s">
        <v>85</v>
      </c>
      <c r="C84" s="39" t="s">
        <v>2</v>
      </c>
      <c r="D84" s="39">
        <v>1</v>
      </c>
      <c r="E84" s="64">
        <v>34458</v>
      </c>
      <c r="F84" s="64">
        <f t="shared" si="7"/>
        <v>34458</v>
      </c>
      <c r="G84" s="62"/>
      <c r="H84" s="45" t="s">
        <v>103</v>
      </c>
    </row>
    <row r="85" spans="1:8" s="11" customFormat="1" ht="17.25" customHeight="1">
      <c r="A85" s="5">
        <f t="shared" si="8"/>
        <v>7</v>
      </c>
      <c r="B85" s="20" t="s">
        <v>86</v>
      </c>
      <c r="C85" s="39" t="s">
        <v>2</v>
      </c>
      <c r="D85" s="21">
        <v>1</v>
      </c>
      <c r="E85" s="65">
        <v>1420</v>
      </c>
      <c r="F85" s="64">
        <f t="shared" si="7"/>
        <v>1420</v>
      </c>
      <c r="G85" s="62"/>
      <c r="H85" s="69"/>
    </row>
    <row r="86" spans="1:8" s="11" customFormat="1" ht="60" customHeight="1">
      <c r="A86" s="5">
        <f t="shared" si="8"/>
        <v>8</v>
      </c>
      <c r="B86" s="16" t="s">
        <v>87</v>
      </c>
      <c r="C86" s="39" t="s">
        <v>2</v>
      </c>
      <c r="D86" s="14">
        <v>2</v>
      </c>
      <c r="E86" s="62">
        <v>6999</v>
      </c>
      <c r="F86" s="64">
        <f t="shared" si="7"/>
        <v>13998</v>
      </c>
      <c r="G86" s="62"/>
      <c r="H86" s="46" t="s">
        <v>102</v>
      </c>
    </row>
    <row r="87" spans="1:8" s="11" customFormat="1" ht="43.9" customHeight="1">
      <c r="A87" s="73">
        <f t="shared" si="8"/>
        <v>9</v>
      </c>
      <c r="B87" s="74" t="s">
        <v>100</v>
      </c>
      <c r="C87" s="75" t="s">
        <v>2</v>
      </c>
      <c r="D87" s="75">
        <v>1</v>
      </c>
      <c r="E87" s="76">
        <v>6108</v>
      </c>
      <c r="F87" s="77">
        <f t="shared" si="7"/>
        <v>6108</v>
      </c>
      <c r="G87" s="76"/>
      <c r="H87" s="100" t="s">
        <v>101</v>
      </c>
    </row>
    <row r="88" spans="1:8" ht="27.75" customHeight="1">
      <c r="A88" s="2">
        <v>10</v>
      </c>
      <c r="B88" s="109" t="s">
        <v>106</v>
      </c>
      <c r="C88" s="2" t="s">
        <v>2</v>
      </c>
      <c r="D88" s="10">
        <v>2</v>
      </c>
      <c r="E88" s="107">
        <v>36345</v>
      </c>
      <c r="F88" s="108">
        <f t="shared" si="7"/>
        <v>72690</v>
      </c>
      <c r="G88" s="69"/>
      <c r="H88" s="46" t="s">
        <v>107</v>
      </c>
    </row>
    <row r="89" spans="1:8" s="11" customFormat="1" ht="27.75" customHeight="1">
      <c r="A89" s="2">
        <v>11</v>
      </c>
      <c r="B89" s="110" t="s">
        <v>108</v>
      </c>
      <c r="C89" s="2" t="s">
        <v>2</v>
      </c>
      <c r="D89" s="2">
        <v>1</v>
      </c>
      <c r="E89" s="2">
        <v>11999</v>
      </c>
      <c r="F89" s="2">
        <f t="shared" si="7"/>
        <v>11999</v>
      </c>
      <c r="G89" s="2"/>
      <c r="H89" s="111" t="s">
        <v>109</v>
      </c>
    </row>
    <row r="90" spans="1:8" ht="27.75" customHeight="1">
      <c r="A90" s="2">
        <v>12</v>
      </c>
      <c r="B90" s="69" t="s">
        <v>110</v>
      </c>
      <c r="C90" s="2" t="s">
        <v>2</v>
      </c>
      <c r="D90" s="2">
        <v>1</v>
      </c>
      <c r="E90" s="69">
        <v>16075</v>
      </c>
      <c r="F90" s="69">
        <f>D90*E90</f>
        <v>16075</v>
      </c>
      <c r="G90" s="69"/>
      <c r="H90" s="46" t="s">
        <v>111</v>
      </c>
    </row>
    <row r="91" spans="1:8">
      <c r="A91" s="101"/>
      <c r="B91" s="102" t="s">
        <v>88</v>
      </c>
      <c r="C91" s="103" t="s">
        <v>0</v>
      </c>
      <c r="D91" s="103">
        <v>12</v>
      </c>
      <c r="E91" s="104">
        <v>1650</v>
      </c>
      <c r="F91" s="105"/>
      <c r="G91" s="106">
        <f>D91*E91</f>
        <v>19800</v>
      </c>
    </row>
    <row r="92" spans="1:8">
      <c r="A92" s="78"/>
      <c r="B92" s="33" t="s">
        <v>89</v>
      </c>
      <c r="C92" s="81"/>
      <c r="D92" s="81"/>
      <c r="E92" s="96"/>
      <c r="F92" s="93">
        <f>SUM(F6:F91)</f>
        <v>349827.4</v>
      </c>
      <c r="G92" s="82">
        <f>SUM(G6:G91)</f>
        <v>148016</v>
      </c>
    </row>
    <row r="93" spans="1:8">
      <c r="A93" s="78"/>
      <c r="B93" s="33" t="s">
        <v>8</v>
      </c>
      <c r="C93" s="81" t="s">
        <v>0</v>
      </c>
      <c r="D93" s="81"/>
      <c r="E93" s="96"/>
      <c r="F93" s="94">
        <f>F92*0.0593</f>
        <v>20744.76482</v>
      </c>
      <c r="G93" s="83">
        <f>G92*0.05</f>
        <v>7400.8</v>
      </c>
    </row>
    <row r="94" spans="1:8">
      <c r="A94" s="78"/>
      <c r="B94" s="9" t="s">
        <v>89</v>
      </c>
      <c r="C94" s="84"/>
      <c r="D94" s="84"/>
      <c r="E94" s="97"/>
      <c r="F94" s="95">
        <f>F92+F93</f>
        <v>370572.16482000001</v>
      </c>
      <c r="G94" s="85">
        <f>G92+G93</f>
        <v>155416.79999999999</v>
      </c>
    </row>
    <row r="95" spans="1:8" ht="13.5" thickBot="1">
      <c r="A95" s="79"/>
      <c r="B95" s="80" t="s">
        <v>91</v>
      </c>
      <c r="C95" s="86"/>
      <c r="D95" s="86"/>
      <c r="E95" s="98"/>
      <c r="F95" s="87">
        <f>F94+G94</f>
        <v>525988.96481999999</v>
      </c>
      <c r="G95" s="88"/>
    </row>
    <row r="96" spans="1:8" ht="13.5" thickTop="1">
      <c r="G96" s="72"/>
    </row>
  </sheetData>
  <mergeCells count="2">
    <mergeCell ref="B2:G2"/>
    <mergeCell ref="B3:G3"/>
  </mergeCells>
  <phoneticPr fontId="6" type="noConversion"/>
  <hyperlinks>
    <hyperlink ref="H79" r:id="rId1" xr:uid="{00000000-0004-0000-0000-000000000000}"/>
    <hyperlink ref="H83" r:id="rId2" xr:uid="{00000000-0004-0000-0000-000001000000}"/>
    <hyperlink ref="H80" r:id="rId3" xr:uid="{00000000-0004-0000-0000-000002000000}"/>
    <hyperlink ref="H82" r:id="rId4" xr:uid="{00000000-0004-0000-0000-000003000000}"/>
    <hyperlink ref="H87" r:id="rId5" xr:uid="{00000000-0004-0000-0000-000004000000}"/>
    <hyperlink ref="H86" r:id="rId6" display="Велотренажер" xr:uid="{00000000-0004-0000-0000-000005000000}"/>
    <hyperlink ref="H84" r:id="rId7" xr:uid="{00000000-0004-0000-0000-000006000000}"/>
    <hyperlink ref="H5" r:id="rId8" xr:uid="{00000000-0004-0000-0000-000007000000}"/>
    <hyperlink ref="H36" r:id="rId9" xr:uid="{00000000-0004-0000-0000-000008000000}"/>
    <hyperlink ref="H47" r:id="rId10" xr:uid="{00000000-0004-0000-0000-000009000000}"/>
    <hyperlink ref="H65" r:id="rId11" xr:uid="{00000000-0004-0000-0000-00000A000000}"/>
    <hyperlink ref="H88" r:id="rId12" xr:uid="{7748AC32-6B2B-4841-BA56-BE1140AE833A}"/>
    <hyperlink ref="H89" r:id="rId13" xr:uid="{F1C00E50-10D7-43BB-91CC-187ED7921FD2}"/>
    <hyperlink ref="H90" r:id="rId14" xr:uid="{FE16B851-5079-4C74-ABF2-26B96C55EB8A}"/>
  </hyperlinks>
  <pageMargins left="0.7" right="0.7" top="0.75" bottom="0.75" header="0.3" footer="0.3"/>
  <pageSetup paperSize="9" orientation="landscape" r:id="rId1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BEC4A76E0ACA4BA459FEBA6F79B511" ma:contentTypeVersion="13" ma:contentTypeDescription="Crear nuevo documento." ma:contentTypeScope="" ma:versionID="22a98aa242a7173ca7b5d8b3101dac75">
  <xsd:schema xmlns:xsd="http://www.w3.org/2001/XMLSchema" xmlns:xs="http://www.w3.org/2001/XMLSchema" xmlns:p="http://schemas.microsoft.com/office/2006/metadata/properties" xmlns:ns2="edfdc522-803a-45b8-bd01-6b31b54069d9" xmlns:ns3="b1a6cb1a-6c0f-4ec8-979f-455359bc4619" targetNamespace="http://schemas.microsoft.com/office/2006/metadata/properties" ma:root="true" ma:fieldsID="7cebb95fd8055b378d401ca8091c0e30" ns2:_="" ns3:_="">
    <xsd:import namespace="edfdc522-803a-45b8-bd01-6b31b54069d9"/>
    <xsd:import namespace="b1a6cb1a-6c0f-4ec8-979f-455359bc46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fdc522-803a-45b8-bd01-6b31b54069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6cb1a-6c0f-4ec8-979f-455359bc461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CBF3A0-5A01-4469-94B2-7577D84A37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C22F97-DF5C-4D04-8BDE-DF50631F92FF}">
  <ds:schemaRefs>
    <ds:schemaRef ds:uri="http://schemas.microsoft.com/office/2006/documentManagement/types"/>
    <ds:schemaRef ds:uri="b1a6cb1a-6c0f-4ec8-979f-455359bc4619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dfdc522-803a-45b8-bd01-6b31b54069d9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F3060F7-3399-4441-8887-1EBE0D2FC528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edfdc522-803a-45b8-bd01-6b31b54069d9"/>
    <ds:schemaRef ds:uri="b1a6cb1a-6c0f-4ec8-979f-455359bc461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LogCo MdM Ukraine</dc:creator>
  <cp:keywords/>
  <dc:description/>
  <cp:lastModifiedBy>User</cp:lastModifiedBy>
  <cp:revision/>
  <cp:lastPrinted>2023-04-17T11:14:51Z</cp:lastPrinted>
  <dcterms:created xsi:type="dcterms:W3CDTF">2006-09-16T00:00:00Z</dcterms:created>
  <dcterms:modified xsi:type="dcterms:W3CDTF">2023-05-18T10:23:25Z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  <property fmtid="{D5CDD505-2E9C-101B-9397-08002B2CF9AE}" pid="3" name="ContentTypeId">
    <vt:lpwstr>0x010100F9BEC4A76E0ACA4BA459FEBA6F79B511</vt:lpwstr>
  </property>
</Properties>
</file>